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4240" windowHeight="4530" activeTab="1"/>
  </bookViews>
  <sheets>
    <sheet name="Расчет НМЦК" sheetId="2" r:id="rId1"/>
    <sheet name="Расчет НЦЕ товара" sheetId="4" r:id="rId2"/>
  </sheets>
  <definedNames>
    <definedName name="_xlnm.Print_Area" localSheetId="0">'Расчет НМЦК'!$A$3:$G$19</definedName>
    <definedName name="_xlnm.Print_Area" localSheetId="1">'Расчет НЦЕ товара'!$A$1:$F$28</definedName>
  </definedNames>
  <calcPr calcId="145621" fullPrecision="0"/>
</workbook>
</file>

<file path=xl/calcChain.xml><?xml version="1.0" encoding="utf-8"?>
<calcChain xmlns="http://schemas.openxmlformats.org/spreadsheetml/2006/main">
  <c r="E13" i="2" l="1"/>
  <c r="E14" i="2"/>
  <c r="E12" i="2"/>
  <c r="E15" i="2" l="1"/>
  <c r="B25" i="4"/>
  <c r="C25" i="4" s="1"/>
  <c r="B24" i="4"/>
  <c r="C24" i="4" s="1"/>
  <c r="B23" i="4" l="1"/>
  <c r="C23" i="4" l="1"/>
</calcChain>
</file>

<file path=xl/sharedStrings.xml><?xml version="1.0" encoding="utf-8"?>
<sst xmlns="http://schemas.openxmlformats.org/spreadsheetml/2006/main" count="59" uniqueCount="51">
  <si>
    <t>Наименование                                                                 товара, работы, услуги</t>
  </si>
  <si>
    <t>Литр;^кубический дециметр</t>
  </si>
  <si>
    <t xml:space="preserve">Иной метод в соответствии с частью 12 статьи 22 Закона № 44-ФЗ.                                                                                                 </t>
  </si>
  <si>
    <t>Бензин автомобильный марки АИ-92, л</t>
  </si>
  <si>
    <t>Базовый</t>
  </si>
  <si>
    <t>Консервативный</t>
  </si>
  <si>
    <t>Основные показатели прогноза 
социально-экономического развития Российской Федерации (стр. 13)</t>
  </si>
  <si>
    <t>Расчет и обоснование начальной цены единиц товара</t>
  </si>
  <si>
    <t>Заказчик в данном расчете произвел индексацию с применением ИПЦ пропорционально количеству месяцев поставки закупаемого товара на основании пунктов 8 и 11 Порядка, утвержденного Приказом № 894/24.</t>
  </si>
  <si>
    <t>Единица измерения</t>
  </si>
  <si>
    <t>Индекс потребительских цен (ИПЦ) на конец года, в % к декабрю:</t>
  </si>
  <si>
    <t>Наименование товара (услуги):</t>
  </si>
  <si>
    <t>Расчет и обоснование начальной цены единиц товара:</t>
  </si>
  <si>
    <t>Наименование товара:</t>
  </si>
  <si>
    <t>Приведены во вкладке "Расчет НЦЕ товара", произведенный в соответствии с Порядком, утвержденным Приказом № 894/24 от 22.11.2024 г.</t>
  </si>
  <si>
    <t>Бензин автомобильный (розничная реализация)</t>
  </si>
  <si>
    <t xml:space="preserve">Приложение № 2 к Извещению об </t>
  </si>
  <si>
    <t>осуществлении закупки</t>
  </si>
  <si>
    <t>Обоснование начальной (максимальной) цены контракта, начальных цен единиц товара, работы, услуги</t>
  </si>
  <si>
    <t>3. Расчет начальной (максимальной) цены государственного контракта:</t>
  </si>
  <si>
    <t>1. Используемый метод определения НМЦК с обоснованием:</t>
  </si>
  <si>
    <t>Октановое число бензина автомобильного по исследовательскому методу: ≥ 92 и &lt; 95;
Экологический класс: Не ниже К5.</t>
  </si>
  <si>
    <t xml:space="preserve">Основные характеристики </t>
  </si>
  <si>
    <t xml:space="preserve">2. Реквизиты документов, на основании которых произведен расчет начальной (максимальной) цены государственного контракта: </t>
  </si>
  <si>
    <t>Определить начальную цену единицы товара методами, перечисленными в части 1 статьи 22 Закона № 44-ФЗ, не представляется возможным, поскольку предметом настоящей закупки является автомобильный бензин. В силу требований приказа Федеральной антимонопольной службы от 22.11.2024 г. №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- Приказ № 894/24), Заказчик, в случае закупки вышеуказанного товара на топливораздаточных колонках посредством отгрузки в бак (емкость) автомобильного транспорта, определяет начальную цену единицы товара в соответствии с требованиями Приказа № 894/24. 
Источники информации, необходимые для расчета, приведены во вкладке "Расчет НЦЕ товара" документа.</t>
  </si>
  <si>
    <t>Бензин автомобильный марки АИ-95, л</t>
  </si>
  <si>
    <t>Дизельное топливо, л</t>
  </si>
  <si>
    <t>ЕЖЕНЕДЕЛЬНЫЕ СРЕДНИЕ ПОТРЕБИТЕЛЬСКИЕ ЦЕНЫ 
НА ОТДЕЛЬНЫЕ ТОВАРЫ И УСЛУГИ
В ХАНТЫ-МАНСИЙСКОМ АВТОНОМНОМ ОКРУГЕ – ЮГРЕ
В 2025 ГОДУ
(в рублях)</t>
  </si>
  <si>
    <t xml:space="preserve">поставка автомобильного топлива    </t>
  </si>
  <si>
    <t xml:space="preserve">Октановое число бензина автомобильного по исследовательскому методу: 92; 
Экологический класс: Не ниже К5 
</t>
  </si>
  <si>
    <t>Начальная цена единицы (НЦЕ) товара</t>
  </si>
  <si>
    <t>Начальная цена единиц товара, руб.</t>
  </si>
  <si>
    <t>Заместитель директора  ______________В.Ю. Овечкин</t>
  </si>
  <si>
    <t>Топливо дизельное (розничная реализация)</t>
  </si>
  <si>
    <t>на 22 сентября</t>
  </si>
  <si>
    <t>на 08 сентября</t>
  </si>
  <si>
    <t>https://72.rosstat.gov.ru/storage/mediabank/Срочная%20информация%20ХМАО%20на%20080925.htm</t>
  </si>
  <si>
    <t>на 15 сентября</t>
  </si>
  <si>
    <t>https://72.rosstat.gov.ru/storage/mediabank/Срочная%20информация%20ХМАО%20на%20150925.htm</t>
  </si>
  <si>
    <t>https://72.rosstat.gov.ru/storage/mediabank/Срочная%20информация%20ХМАО%20на%20220925.htm</t>
  </si>
  <si>
    <t>на 29 сентября</t>
  </si>
  <si>
    <t>ИПЦ 6,8% - определение пропорции в отношении 2 месяцев поставки товара (ноябрь-декабрь 2025) и 4,0% в отношении 7 месяцев поставки товара (январь-июль 2026)с последней даты статистического наблюдения (29 сентября 2025 г.)</t>
  </si>
  <si>
    <t>(6,8/12)*2+(4/12)*7=</t>
  </si>
  <si>
    <t>https://economy.gov.ru/material/file/bc142016f6ab3772370bb0b4541fc778/prognoz_socialno_ekonomicheskogo_razvitiya_rf_2026-2028.pdf</t>
  </si>
  <si>
    <t>Экологический класс: Не ниже К5.</t>
  </si>
  <si>
    <t>https://72.rosstat.gov.ru/storage/mediabank/Срочная%20информация%20ХМАО%20на%20290925.htm</t>
  </si>
  <si>
    <t>Средняя потребительская цена за литр;^кубический дециметр на 29 сентября 2025 г.</t>
  </si>
  <si>
    <t>Цена за литр;^кубический дециметр с учетом ИПЦ (3,47%):</t>
  </si>
  <si>
    <t>4. Дата подготовки обоснования НМЦК: 03.10.2025 г.</t>
  </si>
  <si>
    <t>ИКЗ - 25 38622019058862201001 0039 001 1920 244</t>
  </si>
  <si>
    <t>Прогноз социально-экономического развития Российской Федерации 
на 2026 год 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</si>
</sst>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u/>
      <sz val="12"/>
      <color theme="10"/>
      <name val="Times New Roman"/>
      <family val="2"/>
      <charset val="204"/>
    </font>
    <font>
      <sz val="11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1"/>
      <color rgb="FF0070C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2" fontId="1" fillId="0" borderId="0" xfId="0" applyNumberFormat="1" applyFont="1"/>
    <xf numFmtId="3" fontId="1" fillId="0" borderId="0" xfId="0" applyNumberFormat="1" applyFont="1"/>
    <xf numFmtId="0" fontId="4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5" fillId="0" borderId="6" xfId="0" applyFont="1" applyBorder="1" applyAlignment="1">
      <alignment vertical="center"/>
    </xf>
    <xf numFmtId="2" fontId="5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2" fontId="10" fillId="0" borderId="0" xfId="0" applyNumberFormat="1" applyFont="1"/>
    <xf numFmtId="0" fontId="10" fillId="0" borderId="0" xfId="0" applyFont="1"/>
    <xf numFmtId="2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6" xfId="0" applyFont="1" applyBorder="1" applyAlignment="1">
      <alignment horizontal="left" vertical="center" wrapText="1"/>
    </xf>
    <xf numFmtId="2" fontId="12" fillId="0" borderId="6" xfId="0" applyNumberFormat="1" applyFont="1" applyBorder="1" applyAlignment="1">
      <alignment horizontal="center"/>
    </xf>
    <xf numFmtId="3" fontId="14" fillId="0" borderId="6" xfId="0" applyNumberFormat="1" applyFont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4" fontId="15" fillId="2" borderId="12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" fillId="0" borderId="0" xfId="0" applyFont="1" applyBorder="1" applyAlignment="1">
      <alignment vertical="top" wrapText="1"/>
    </xf>
    <xf numFmtId="0" fontId="13" fillId="0" borderId="19" xfId="0" applyFont="1" applyBorder="1" applyAlignment="1">
      <alignment vertical="center" wrapText="1"/>
    </xf>
    <xf numFmtId="0" fontId="13" fillId="0" borderId="1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3" fontId="1" fillId="0" borderId="6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5" fillId="2" borderId="26" xfId="0" applyFont="1" applyFill="1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left" vertical="justify" wrapText="1"/>
    </xf>
    <xf numFmtId="0" fontId="1" fillId="0" borderId="8" xfId="0" applyNumberFormat="1" applyFont="1" applyBorder="1" applyAlignment="1">
      <alignment horizontal="left" vertical="justify" wrapText="1"/>
    </xf>
    <xf numFmtId="0" fontId="1" fillId="0" borderId="9" xfId="0" applyNumberFormat="1" applyFont="1" applyBorder="1" applyAlignment="1">
      <alignment horizontal="left" vertical="justify" wrapText="1"/>
    </xf>
    <xf numFmtId="0" fontId="13" fillId="0" borderId="1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justify"/>
    </xf>
    <xf numFmtId="0" fontId="3" fillId="0" borderId="0" xfId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3" fillId="0" borderId="0" xfId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2" fontId="12" fillId="0" borderId="6" xfId="0" applyNumberFormat="1" applyFont="1" applyFill="1" applyBorder="1" applyAlignment="1">
      <alignment horizontal="center"/>
    </xf>
    <xf numFmtId="2" fontId="12" fillId="0" borderId="6" xfId="0" applyNumberFormat="1" applyFont="1" applyFill="1" applyBorder="1" applyAlignment="1">
      <alignment horizontal="center" vertical="center"/>
    </xf>
    <xf numFmtId="4" fontId="14" fillId="0" borderId="6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3" fontId="17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3" fillId="0" borderId="0" xfId="1" applyFill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72.rosstat.gov.ru/storage/mediabank/&#1057;&#1088;&#1086;&#1095;&#1085;&#1072;&#1103;%20&#1080;&#1085;&#1092;&#1086;&#1088;&#1084;&#1072;&#1094;&#1080;&#1103;%20&#1061;&#1052;&#1040;&#1054;%20&#1085;&#1072;%20150925.htm" TargetMode="External"/><Relationship Id="rId2" Type="http://schemas.openxmlformats.org/officeDocument/2006/relationships/hyperlink" Target="https://72.rosstat.gov.ru/storage/mediabank/&#1057;&#1088;&#1086;&#1095;&#1085;&#1072;&#1103;%20&#1080;&#1085;&#1092;&#1086;&#1088;&#1084;&#1072;&#1094;&#1080;&#1103;%20&#1061;&#1052;&#1040;&#1054;%20&#1085;&#1072;%20080925.htm" TargetMode="External"/><Relationship Id="rId1" Type="http://schemas.openxmlformats.org/officeDocument/2006/relationships/hyperlink" Target="https://economy.gov.ru/material/file/bc142016f6ab3772370bb0b4541fc778/prognoz_socialno_ekonomicheskogo_razvitiya_rf_2026-2028.pdf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72.rosstat.gov.ru/storage/mediabank/&#1057;&#1088;&#1086;&#1095;&#1085;&#1072;&#1103;%20&#1080;&#1085;&#1092;&#1086;&#1088;&#1084;&#1072;&#1094;&#1080;&#1103;%20&#1061;&#1052;&#1040;&#1054;%20&#1085;&#1072;%20290925.htm" TargetMode="External"/><Relationship Id="rId4" Type="http://schemas.openxmlformats.org/officeDocument/2006/relationships/hyperlink" Target="https://72.rosstat.gov.ru/storage/mediabank/&#1057;&#1088;&#1086;&#1095;&#1085;&#1072;&#1103;%20&#1080;&#1085;&#1092;&#1086;&#1088;&#1084;&#1072;&#1094;&#1080;&#1103;%20&#1061;&#1052;&#1040;&#1054;%20&#1085;&#1072;%20220925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zoomScaleNormal="100" zoomScaleSheetLayoutView="100" workbookViewId="0">
      <selection activeCell="B8" sqref="B8:G8"/>
    </sheetView>
  </sheetViews>
  <sheetFormatPr defaultColWidth="9.140625" defaultRowHeight="12.75" x14ac:dyDescent="0.2"/>
  <cols>
    <col min="1" max="1" width="30.85546875" style="1" customWidth="1"/>
    <col min="2" max="2" width="29.42578125" style="1" customWidth="1"/>
    <col min="3" max="3" width="20" style="3" customWidth="1"/>
    <col min="4" max="4" width="18.7109375" style="3" customWidth="1"/>
    <col min="5" max="6" width="18.42578125" style="1" customWidth="1"/>
    <col min="7" max="7" width="24" style="1" customWidth="1"/>
    <col min="8" max="8" width="9.140625" style="2"/>
    <col min="9" max="16384" width="9.140625" style="1"/>
  </cols>
  <sheetData>
    <row r="1" spans="1:8" x14ac:dyDescent="0.2">
      <c r="F1" s="57" t="s">
        <v>16</v>
      </c>
      <c r="G1" s="57"/>
    </row>
    <row r="2" spans="1:8" x14ac:dyDescent="0.2">
      <c r="F2" s="57" t="s">
        <v>17</v>
      </c>
      <c r="G2" s="57"/>
    </row>
    <row r="3" spans="1:8" s="19" customFormat="1" ht="15" x14ac:dyDescent="0.25">
      <c r="A3" s="66" t="s">
        <v>18</v>
      </c>
      <c r="B3" s="66"/>
      <c r="C3" s="66"/>
      <c r="D3" s="66"/>
      <c r="E3" s="66"/>
      <c r="F3" s="66"/>
      <c r="G3" s="66"/>
      <c r="H3" s="18"/>
    </row>
    <row r="4" spans="1:8" s="19" customFormat="1" ht="13.15" customHeight="1" x14ac:dyDescent="0.25">
      <c r="A4" s="87" t="s">
        <v>49</v>
      </c>
      <c r="B4" s="88"/>
      <c r="C4" s="88"/>
      <c r="D4" s="88"/>
      <c r="E4" s="88"/>
      <c r="F4" s="88"/>
      <c r="G4" s="88"/>
      <c r="H4" s="18"/>
    </row>
    <row r="5" spans="1:8" s="19" customFormat="1" ht="16.149999999999999" customHeight="1" x14ac:dyDescent="0.25">
      <c r="A5" s="67" t="s">
        <v>28</v>
      </c>
      <c r="B5" s="67"/>
      <c r="C5" s="68"/>
      <c r="D5" s="68"/>
      <c r="E5" s="68"/>
      <c r="F5" s="68"/>
      <c r="G5" s="68"/>
      <c r="H5" s="18"/>
    </row>
    <row r="6" spans="1:8" s="19" customFormat="1" ht="14.45" customHeight="1" thickBot="1" x14ac:dyDescent="0.3">
      <c r="A6" s="69"/>
      <c r="B6" s="69"/>
      <c r="C6" s="69"/>
      <c r="D6" s="69"/>
      <c r="E6" s="69"/>
      <c r="F6" s="69"/>
      <c r="G6" s="69"/>
      <c r="H6" s="18"/>
    </row>
    <row r="7" spans="1:8" s="19" customFormat="1" ht="38.25" customHeight="1" thickBot="1" x14ac:dyDescent="0.3">
      <c r="A7" s="36" t="s">
        <v>20</v>
      </c>
      <c r="B7" s="58" t="s">
        <v>2</v>
      </c>
      <c r="C7" s="58"/>
      <c r="D7" s="58"/>
      <c r="E7" s="58"/>
      <c r="F7" s="58"/>
      <c r="G7" s="59"/>
      <c r="H7" s="18"/>
    </row>
    <row r="8" spans="1:8" s="19" customFormat="1" ht="93" customHeight="1" thickBot="1" x14ac:dyDescent="0.3">
      <c r="A8" s="37" t="s">
        <v>23</v>
      </c>
      <c r="B8" s="60" t="s">
        <v>24</v>
      </c>
      <c r="C8" s="61"/>
      <c r="D8" s="61"/>
      <c r="E8" s="61"/>
      <c r="F8" s="61"/>
      <c r="G8" s="62"/>
      <c r="H8" s="18"/>
    </row>
    <row r="9" spans="1:8" s="19" customFormat="1" ht="20.45" customHeight="1" x14ac:dyDescent="0.25">
      <c r="A9" s="63" t="s">
        <v>19</v>
      </c>
      <c r="B9" s="64"/>
      <c r="C9" s="64"/>
      <c r="D9" s="64"/>
      <c r="E9" s="64"/>
      <c r="F9" s="64"/>
      <c r="G9" s="65"/>
      <c r="H9" s="18"/>
    </row>
    <row r="10" spans="1:8" s="19" customFormat="1" ht="30.6" customHeight="1" x14ac:dyDescent="0.25">
      <c r="A10" s="41" t="s">
        <v>0</v>
      </c>
      <c r="B10" s="42" t="s">
        <v>22</v>
      </c>
      <c r="C10" s="43"/>
      <c r="D10" s="39" t="s">
        <v>9</v>
      </c>
      <c r="E10" s="40" t="s">
        <v>30</v>
      </c>
      <c r="F10" s="51" t="s">
        <v>7</v>
      </c>
      <c r="G10" s="52"/>
      <c r="H10" s="18"/>
    </row>
    <row r="11" spans="1:8" s="19" customFormat="1" ht="13.15" customHeight="1" x14ac:dyDescent="0.25">
      <c r="A11" s="41"/>
      <c r="B11" s="44"/>
      <c r="C11" s="45"/>
      <c r="D11" s="39"/>
      <c r="E11" s="40"/>
      <c r="F11" s="53"/>
      <c r="G11" s="54"/>
      <c r="H11" s="18"/>
    </row>
    <row r="12" spans="1:8" s="21" customFormat="1" ht="51" customHeight="1" x14ac:dyDescent="0.25">
      <c r="A12" s="27" t="s">
        <v>15</v>
      </c>
      <c r="B12" s="46" t="s">
        <v>29</v>
      </c>
      <c r="C12" s="47"/>
      <c r="D12" s="24" t="s">
        <v>1</v>
      </c>
      <c r="E12" s="82">
        <f>'Расчет НЦЕ товара'!C23</f>
        <v>63.24</v>
      </c>
      <c r="F12" s="55" t="s">
        <v>14</v>
      </c>
      <c r="G12" s="56"/>
      <c r="H12" s="20"/>
    </row>
    <row r="13" spans="1:8" s="21" customFormat="1" ht="51" customHeight="1" x14ac:dyDescent="0.25">
      <c r="A13" s="27" t="s">
        <v>15</v>
      </c>
      <c r="B13" s="46" t="s">
        <v>21</v>
      </c>
      <c r="C13" s="47"/>
      <c r="D13" s="24" t="s">
        <v>1</v>
      </c>
      <c r="E13" s="82">
        <f>'Расчет НЦЕ товара'!C24</f>
        <v>68.22</v>
      </c>
      <c r="F13" s="55" t="s">
        <v>14</v>
      </c>
      <c r="G13" s="56"/>
      <c r="H13" s="20"/>
    </row>
    <row r="14" spans="1:8" s="21" customFormat="1" ht="51" customHeight="1" x14ac:dyDescent="0.25">
      <c r="A14" s="27" t="s">
        <v>33</v>
      </c>
      <c r="B14" s="46" t="s">
        <v>44</v>
      </c>
      <c r="C14" s="47"/>
      <c r="D14" s="24" t="s">
        <v>1</v>
      </c>
      <c r="E14" s="82">
        <f>'Расчет НЦЕ товара'!C25</f>
        <v>78.98</v>
      </c>
      <c r="F14" s="55" t="s">
        <v>14</v>
      </c>
      <c r="G14" s="56"/>
      <c r="H14" s="20"/>
    </row>
    <row r="15" spans="1:8" s="21" customFormat="1" ht="17.45" customHeight="1" thickBot="1" x14ac:dyDescent="0.3">
      <c r="A15" s="48" t="s">
        <v>31</v>
      </c>
      <c r="B15" s="49"/>
      <c r="C15" s="49"/>
      <c r="D15" s="50"/>
      <c r="E15" s="25">
        <f>SUM(E12:E14)</f>
        <v>210.44</v>
      </c>
      <c r="F15" s="25"/>
      <c r="G15" s="28"/>
      <c r="H15" s="20"/>
    </row>
    <row r="16" spans="1:8" s="19" customFormat="1" ht="15.6" customHeight="1" thickBot="1" x14ac:dyDescent="0.3">
      <c r="A16" s="83" t="s">
        <v>48</v>
      </c>
      <c r="B16" s="84"/>
      <c r="C16" s="85"/>
      <c r="D16" s="85"/>
      <c r="E16" s="85"/>
      <c r="F16" s="85"/>
      <c r="G16" s="86"/>
      <c r="H16" s="18"/>
    </row>
    <row r="17" spans="1:8" s="19" customFormat="1" ht="15.6" customHeight="1" x14ac:dyDescent="0.25">
      <c r="A17" s="26"/>
      <c r="B17" s="26"/>
      <c r="C17" s="26"/>
      <c r="D17" s="26"/>
      <c r="E17" s="26"/>
      <c r="F17" s="26"/>
      <c r="G17" s="26"/>
      <c r="H17" s="18"/>
    </row>
    <row r="18" spans="1:8" s="19" customFormat="1" ht="19.5" customHeight="1" x14ac:dyDescent="0.25">
      <c r="A18" s="38" t="s">
        <v>32</v>
      </c>
      <c r="B18" s="38"/>
      <c r="C18" s="38"/>
      <c r="D18" s="35"/>
      <c r="E18" s="35"/>
      <c r="F18" s="35"/>
      <c r="G18" s="35"/>
      <c r="H18" s="18"/>
    </row>
    <row r="19" spans="1:8" s="19" customFormat="1" ht="27" customHeight="1" x14ac:dyDescent="0.25">
      <c r="A19" s="35"/>
      <c r="B19" s="35"/>
      <c r="C19" s="35"/>
      <c r="D19" s="35"/>
      <c r="E19" s="35"/>
      <c r="F19" s="35"/>
      <c r="G19" s="35"/>
      <c r="H19" s="18"/>
    </row>
    <row r="20" spans="1:8" ht="12.75" customHeight="1" x14ac:dyDescent="0.2">
      <c r="A20" s="35"/>
      <c r="B20" s="35"/>
      <c r="C20" s="35"/>
      <c r="D20" s="35"/>
      <c r="E20" s="35"/>
      <c r="F20" s="35"/>
      <c r="G20" s="35"/>
    </row>
    <row r="21" spans="1:8" ht="12.75" customHeight="1" x14ac:dyDescent="0.2">
      <c r="A21" s="35"/>
      <c r="B21" s="35"/>
      <c r="C21" s="35"/>
      <c r="D21" s="35"/>
      <c r="E21" s="35"/>
      <c r="F21" s="35"/>
      <c r="G21" s="35"/>
    </row>
    <row r="22" spans="1:8" ht="12.75" customHeight="1" x14ac:dyDescent="0.2">
      <c r="A22" s="35"/>
      <c r="B22" s="35"/>
      <c r="C22" s="35"/>
      <c r="D22" s="35"/>
      <c r="E22" s="35"/>
      <c r="F22" s="35"/>
      <c r="G22" s="35"/>
    </row>
    <row r="23" spans="1:8" ht="36" customHeight="1" x14ac:dyDescent="0.2">
      <c r="A23" s="35"/>
      <c r="B23" s="35"/>
      <c r="C23" s="35"/>
      <c r="D23" s="35"/>
      <c r="E23" s="35"/>
      <c r="F23" s="35"/>
      <c r="G23" s="35"/>
    </row>
    <row r="24" spans="1:8" ht="34.5" customHeight="1" x14ac:dyDescent="0.2">
      <c r="A24" s="35"/>
      <c r="B24" s="35"/>
      <c r="C24" s="35"/>
      <c r="D24" s="35"/>
      <c r="E24" s="35"/>
      <c r="F24" s="35"/>
      <c r="G24" s="35"/>
    </row>
    <row r="25" spans="1:8" ht="25.5" customHeight="1" x14ac:dyDescent="0.2">
      <c r="A25" s="35"/>
      <c r="B25" s="35"/>
      <c r="C25" s="35"/>
      <c r="D25" s="35"/>
      <c r="E25" s="35"/>
      <c r="F25" s="35"/>
      <c r="G25" s="35"/>
    </row>
    <row r="26" spans="1:8" ht="23.25" customHeight="1" x14ac:dyDescent="0.2">
      <c r="A26" s="35"/>
      <c r="B26" s="35"/>
      <c r="C26" s="35"/>
      <c r="D26" s="35"/>
      <c r="E26" s="35"/>
      <c r="F26" s="35"/>
      <c r="G26" s="35"/>
    </row>
  </sheetData>
  <sheetProtection selectLockedCells="1" selectUnlockedCells="1"/>
  <mergeCells count="23">
    <mergeCell ref="F1:G1"/>
    <mergeCell ref="F2:G2"/>
    <mergeCell ref="B7:G7"/>
    <mergeCell ref="B8:G8"/>
    <mergeCell ref="A9:G9"/>
    <mergeCell ref="A3:G3"/>
    <mergeCell ref="A5:G5"/>
    <mergeCell ref="A6:G6"/>
    <mergeCell ref="A4:G4"/>
    <mergeCell ref="B10:C11"/>
    <mergeCell ref="B12:C12"/>
    <mergeCell ref="B13:C13"/>
    <mergeCell ref="B14:C14"/>
    <mergeCell ref="F10:G11"/>
    <mergeCell ref="F12:G12"/>
    <mergeCell ref="F13:G13"/>
    <mergeCell ref="F14:G14"/>
    <mergeCell ref="A18:C18"/>
    <mergeCell ref="D10:D11"/>
    <mergeCell ref="A16:G16"/>
    <mergeCell ref="E10:E11"/>
    <mergeCell ref="A10:A11"/>
    <mergeCell ref="A15:D15"/>
  </mergeCells>
  <phoneticPr fontId="2" type="noConversion"/>
  <printOptions horizontalCentered="1"/>
  <pageMargins left="0.51181102362204722" right="0" top="0.43307086614173229" bottom="0" header="0.11811023622047245" footer="0"/>
  <pageSetup paperSize="9" scale="87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19" zoomScale="80" zoomScaleNormal="80" workbookViewId="0">
      <selection activeCell="C33" sqref="C33"/>
    </sheetView>
  </sheetViews>
  <sheetFormatPr defaultRowHeight="15" x14ac:dyDescent="0.25"/>
  <cols>
    <col min="1" max="1" width="44.140625" customWidth="1"/>
    <col min="2" max="2" width="14.140625" customWidth="1"/>
    <col min="3" max="5" width="15.140625" customWidth="1"/>
    <col min="6" max="6" width="9.140625" customWidth="1"/>
  </cols>
  <sheetData>
    <row r="1" spans="1:6" x14ac:dyDescent="0.25">
      <c r="A1" s="70" t="s">
        <v>12</v>
      </c>
      <c r="B1" s="70"/>
      <c r="C1" s="70"/>
      <c r="D1" s="70"/>
      <c r="E1" s="70"/>
      <c r="F1" s="70"/>
    </row>
    <row r="2" spans="1:6" ht="23.25" customHeight="1" x14ac:dyDescent="0.25">
      <c r="A2" s="72" t="s">
        <v>36</v>
      </c>
      <c r="B2" s="73"/>
      <c r="C2" s="73"/>
      <c r="D2" s="73"/>
      <c r="E2" s="73"/>
      <c r="F2" s="73"/>
    </row>
    <row r="3" spans="1:6" ht="23.25" customHeight="1" x14ac:dyDescent="0.25">
      <c r="A3" s="72" t="s">
        <v>38</v>
      </c>
      <c r="B3" s="72"/>
      <c r="C3" s="72"/>
      <c r="D3" s="72"/>
      <c r="E3" s="72"/>
      <c r="F3" s="72"/>
    </row>
    <row r="4" spans="1:6" ht="23.25" customHeight="1" x14ac:dyDescent="0.25">
      <c r="A4" s="72" t="s">
        <v>39</v>
      </c>
      <c r="B4" s="72"/>
      <c r="C4" s="72"/>
      <c r="D4" s="72"/>
      <c r="E4" s="72"/>
      <c r="F4" s="72"/>
    </row>
    <row r="5" spans="1:6" ht="23.25" customHeight="1" x14ac:dyDescent="0.25">
      <c r="A5" s="89" t="s">
        <v>45</v>
      </c>
      <c r="B5" s="89"/>
      <c r="C5" s="89"/>
      <c r="D5" s="89"/>
      <c r="E5" s="89"/>
      <c r="F5" s="89"/>
    </row>
    <row r="6" spans="1:6" ht="76.5" customHeight="1" x14ac:dyDescent="0.25">
      <c r="A6" s="79" t="s">
        <v>27</v>
      </c>
      <c r="B6" s="79"/>
      <c r="C6" s="79"/>
      <c r="D6" s="79"/>
      <c r="E6" s="79"/>
      <c r="F6" s="79"/>
    </row>
    <row r="7" spans="1:6" ht="27.75" customHeight="1" x14ac:dyDescent="0.25">
      <c r="A7" s="5" t="s">
        <v>11</v>
      </c>
      <c r="B7" s="6" t="s">
        <v>35</v>
      </c>
      <c r="C7" s="6" t="s">
        <v>37</v>
      </c>
      <c r="D7" s="6" t="s">
        <v>34</v>
      </c>
      <c r="E7" s="6" t="s">
        <v>40</v>
      </c>
      <c r="F7" s="7"/>
    </row>
    <row r="8" spans="1:6" x14ac:dyDescent="0.25">
      <c r="A8" s="22" t="s">
        <v>3</v>
      </c>
      <c r="B8" s="23">
        <v>60.3</v>
      </c>
      <c r="C8" s="23">
        <v>60.55</v>
      </c>
      <c r="D8" s="23">
        <v>60.91</v>
      </c>
      <c r="E8" s="80">
        <v>61.12</v>
      </c>
      <c r="F8" s="7"/>
    </row>
    <row r="9" spans="1:6" x14ac:dyDescent="0.25">
      <c r="A9" s="22" t="s">
        <v>25</v>
      </c>
      <c r="B9" s="23">
        <v>65.08</v>
      </c>
      <c r="C9" s="23">
        <v>65.37</v>
      </c>
      <c r="D9" s="23">
        <v>65.760000000000005</v>
      </c>
      <c r="E9" s="80">
        <v>65.930000000000007</v>
      </c>
      <c r="F9" s="7"/>
    </row>
    <row r="10" spans="1:6" x14ac:dyDescent="0.25">
      <c r="A10" s="22" t="s">
        <v>26</v>
      </c>
      <c r="B10" s="23">
        <v>76.06</v>
      </c>
      <c r="C10" s="23">
        <v>76.069999999999993</v>
      </c>
      <c r="D10" s="23">
        <v>76.19</v>
      </c>
      <c r="E10" s="80">
        <v>76.33</v>
      </c>
      <c r="F10" s="7"/>
    </row>
    <row r="11" spans="1:6" x14ac:dyDescent="0.25">
      <c r="A11" s="10"/>
      <c r="B11" s="11"/>
      <c r="C11" s="11"/>
      <c r="D11" s="11"/>
      <c r="E11" s="7"/>
      <c r="F11" s="7"/>
    </row>
    <row r="12" spans="1:6" x14ac:dyDescent="0.25">
      <c r="A12" s="10"/>
      <c r="B12" s="11"/>
      <c r="C12" s="11"/>
      <c r="D12" s="11"/>
      <c r="E12" s="7"/>
      <c r="F12" s="7"/>
    </row>
    <row r="13" spans="1:6" ht="32.25" customHeight="1" x14ac:dyDescent="0.25">
      <c r="A13" s="74" t="s">
        <v>43</v>
      </c>
      <c r="B13" s="75"/>
      <c r="C13" s="75"/>
      <c r="D13" s="75"/>
      <c r="E13" s="75"/>
      <c r="F13" s="75"/>
    </row>
    <row r="14" spans="1:6" ht="33" customHeight="1" x14ac:dyDescent="0.25">
      <c r="A14" s="76" t="s">
        <v>50</v>
      </c>
      <c r="B14" s="76"/>
      <c r="C14" s="76"/>
      <c r="D14" s="76"/>
      <c r="E14" s="76"/>
      <c r="F14" s="76"/>
    </row>
    <row r="15" spans="1:6" ht="32.450000000000003" customHeight="1" x14ac:dyDescent="0.25">
      <c r="A15" s="77" t="s">
        <v>6</v>
      </c>
      <c r="B15" s="70"/>
      <c r="C15" s="70"/>
      <c r="D15" s="70"/>
      <c r="E15" s="70"/>
      <c r="F15" s="70"/>
    </row>
    <row r="16" spans="1:6" ht="38.450000000000003" customHeight="1" thickBot="1" x14ac:dyDescent="0.3">
      <c r="A16" s="12" t="s">
        <v>10</v>
      </c>
      <c r="B16" s="13">
        <v>2024</v>
      </c>
      <c r="C16" s="31">
        <v>2025</v>
      </c>
      <c r="D16" s="13">
        <v>2026</v>
      </c>
      <c r="E16" s="13">
        <v>2027</v>
      </c>
      <c r="F16" s="13">
        <v>2028</v>
      </c>
    </row>
    <row r="17" spans="1:6" ht="15.75" thickBot="1" x14ac:dyDescent="0.3">
      <c r="A17" s="34" t="s">
        <v>4</v>
      </c>
      <c r="B17" s="78">
        <v>95</v>
      </c>
      <c r="C17" s="29">
        <v>6.8</v>
      </c>
      <c r="D17" s="33">
        <v>4</v>
      </c>
      <c r="E17" s="30">
        <v>4</v>
      </c>
      <c r="F17" s="14">
        <v>4</v>
      </c>
    </row>
    <row r="18" spans="1:6" x14ac:dyDescent="0.25">
      <c r="A18" s="8" t="s">
        <v>5</v>
      </c>
      <c r="B18" s="78"/>
      <c r="C18" s="14">
        <v>6.8</v>
      </c>
      <c r="D18" s="32">
        <v>4</v>
      </c>
      <c r="E18" s="14">
        <v>4</v>
      </c>
      <c r="F18" s="14">
        <v>4</v>
      </c>
    </row>
    <row r="19" spans="1:6" x14ac:dyDescent="0.25">
      <c r="A19" s="10"/>
      <c r="B19" s="11"/>
      <c r="C19" s="11"/>
      <c r="D19" s="11"/>
      <c r="E19" s="7"/>
      <c r="F19" s="7"/>
    </row>
    <row r="20" spans="1:6" x14ac:dyDescent="0.25">
      <c r="A20" s="10"/>
      <c r="B20" s="11"/>
      <c r="C20" s="11"/>
      <c r="D20" s="11"/>
      <c r="E20" s="7"/>
      <c r="F20" s="7"/>
    </row>
    <row r="21" spans="1:6" ht="92.25" customHeight="1" x14ac:dyDescent="0.25">
      <c r="A21" s="4" t="s">
        <v>41</v>
      </c>
      <c r="B21" s="15" t="s">
        <v>42</v>
      </c>
      <c r="C21" s="16">
        <v>3.47</v>
      </c>
      <c r="D21" s="11"/>
      <c r="E21" s="7"/>
      <c r="F21" s="7"/>
    </row>
    <row r="22" spans="1:6" ht="114" x14ac:dyDescent="0.25">
      <c r="A22" s="5" t="s">
        <v>13</v>
      </c>
      <c r="B22" s="6" t="s">
        <v>46</v>
      </c>
      <c r="C22" s="5" t="s">
        <v>47</v>
      </c>
      <c r="D22" s="11"/>
      <c r="E22" s="7"/>
      <c r="F22" s="17"/>
    </row>
    <row r="23" spans="1:6" x14ac:dyDescent="0.25">
      <c r="A23" s="22" t="s">
        <v>3</v>
      </c>
      <c r="B23" s="81">
        <f>E8</f>
        <v>61.12</v>
      </c>
      <c r="C23" s="9">
        <f>((B23/100)*C21)+B23</f>
        <v>63.24</v>
      </c>
      <c r="D23" s="11"/>
      <c r="E23" s="7"/>
      <c r="F23" s="10"/>
    </row>
    <row r="24" spans="1:6" x14ac:dyDescent="0.25">
      <c r="A24" s="22" t="s">
        <v>25</v>
      </c>
      <c r="B24" s="81">
        <f>E9</f>
        <v>65.930000000000007</v>
      </c>
      <c r="C24" s="9">
        <f>((B24/100)*C21)+B24</f>
        <v>68.22</v>
      </c>
      <c r="D24" s="11"/>
      <c r="E24" s="7"/>
      <c r="F24" s="10"/>
    </row>
    <row r="25" spans="1:6" x14ac:dyDescent="0.25">
      <c r="A25" s="22" t="s">
        <v>26</v>
      </c>
      <c r="B25" s="81">
        <f>E10</f>
        <v>76.33</v>
      </c>
      <c r="C25" s="9">
        <f>((B25/100)*C21)+B25</f>
        <v>78.98</v>
      </c>
      <c r="D25" s="11"/>
      <c r="E25" s="7"/>
      <c r="F25" s="10"/>
    </row>
    <row r="26" spans="1:6" x14ac:dyDescent="0.25">
      <c r="A26" s="10"/>
      <c r="B26" s="11"/>
      <c r="C26" s="11"/>
      <c r="D26" s="11"/>
      <c r="E26" s="7"/>
      <c r="F26" s="7"/>
    </row>
    <row r="27" spans="1:6" ht="30.75" customHeight="1" x14ac:dyDescent="0.25">
      <c r="A27" s="71" t="s">
        <v>8</v>
      </c>
      <c r="B27" s="71"/>
      <c r="C27" s="71"/>
      <c r="D27" s="71"/>
      <c r="E27" s="71"/>
      <c r="F27" s="71"/>
    </row>
  </sheetData>
  <mergeCells count="11">
    <mergeCell ref="A1:F1"/>
    <mergeCell ref="A27:F27"/>
    <mergeCell ref="A2:F2"/>
    <mergeCell ref="A13:F13"/>
    <mergeCell ref="A14:F14"/>
    <mergeCell ref="A15:F15"/>
    <mergeCell ref="B17:B18"/>
    <mergeCell ref="A6:F6"/>
    <mergeCell ref="A3:F3"/>
    <mergeCell ref="A4:F4"/>
    <mergeCell ref="A5:F5"/>
  </mergeCells>
  <hyperlinks>
    <hyperlink ref="A13" r:id="rId1"/>
    <hyperlink ref="A2" r:id="rId2"/>
    <hyperlink ref="A3" r:id="rId3"/>
    <hyperlink ref="A4" r:id="rId4"/>
    <hyperlink ref="A5" r:id="rId5"/>
  </hyperlinks>
  <pageMargins left="0.57999999999999996" right="0.26" top="0.75" bottom="0.75" header="0.3" footer="0.3"/>
  <pageSetup paperSize="9" scale="83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Расчет НМЦК</vt:lpstr>
      <vt:lpstr>Расчет НЦЕ товара</vt:lpstr>
      <vt:lpstr>'Расчет НМЦК'!Область_печати</vt:lpstr>
      <vt:lpstr>'Расчет НЦЕ товара'!Область_печати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Боград О.Е.</dc:creator>
  <cp:lastModifiedBy>Овечкин Виктор Юрьевич</cp:lastModifiedBy>
  <cp:lastPrinted>2025-02-26T09:25:29Z</cp:lastPrinted>
  <dcterms:created xsi:type="dcterms:W3CDTF">2014-02-03T17:42:58Z</dcterms:created>
  <dcterms:modified xsi:type="dcterms:W3CDTF">2025-10-03T06:01:19Z</dcterms:modified>
</cp:coreProperties>
</file>